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1"/>
  </bookViews>
  <sheets>
    <sheet name="PIB 2003 prov" sheetId="1" r:id="rId1"/>
    <sheet name="PIB 2003 112004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<sst xmlns="http://schemas.openxmlformats.org/spreadsheetml/2006/main" count="62" uniqueCount="43">
  <si>
    <t>Demonstrativo Preliminar(*) dos Valores Anuais e das Diferenças a serem aplicadas com Ações e Serviços de Saúde</t>
  </si>
  <si>
    <t>(valores em R$ milhões)</t>
  </si>
  <si>
    <t>ano</t>
  </si>
  <si>
    <t>Valor Empenhado(1)</t>
  </si>
  <si>
    <t>Valor Mínimo(2)</t>
  </si>
  <si>
    <t>Valor Resolução 322(3)</t>
  </si>
  <si>
    <t>Diferença Resolução</t>
  </si>
  <si>
    <t>Diferença Acumulada Resolução</t>
  </si>
  <si>
    <t>PIB Nominal</t>
  </si>
  <si>
    <t>Base de Cálculo para apuração da Diferença Anual</t>
  </si>
  <si>
    <t>(A)</t>
  </si>
  <si>
    <t>(B)</t>
  </si>
  <si>
    <t>(C )</t>
  </si>
  <si>
    <t>(D) = (A)-(C )</t>
  </si>
  <si>
    <t>Valor</t>
  </si>
  <si>
    <t>%</t>
  </si>
  <si>
    <t>R$18.353,0 + 5%</t>
  </si>
  <si>
    <t>R$20.351,5 + 13,08%</t>
  </si>
  <si>
    <t>R$23.014,1 + 8,85%</t>
  </si>
  <si>
    <t>R$25.051,3 +12,29%</t>
  </si>
  <si>
    <t>R$28.129,4 + 12,55%</t>
  </si>
  <si>
    <t>R$31.856,7 + 10,61%</t>
  </si>
  <si>
    <t>Notas</t>
  </si>
  <si>
    <t>(*) Preliminar pois falta apurar os valores pagos e cancelados de restos a pagar.</t>
  </si>
  <si>
    <t>(1) Valores apresentados pelo Ministério da Saúde, sendo: 2004=Previsão e 2005=Proposta Orçamentária.</t>
  </si>
  <si>
    <t>(2) Calculado com base no valor de 1999 acrescido de 5% para 2000 e da variação do PIB para 2001.</t>
  </si>
  <si>
    <t>(3) Calculado com base nos dispositivos da Resolução 322 para apurar os valores mínimos de 2001 em diante.</t>
  </si>
  <si>
    <t>Demonstrativo Preliminar(*) dos Valores Anuais e das Diferenças a serem aplicadas com Ações e Serviços de Saúde(**)</t>
  </si>
  <si>
    <t>PIB Nominal(**)</t>
  </si>
  <si>
    <t>R$28.129,4 + 15,61%</t>
  </si>
  <si>
    <t>2004(4)</t>
  </si>
  <si>
    <t>2005(4)</t>
  </si>
  <si>
    <t>variação</t>
  </si>
  <si>
    <t>Observação: os valores em negrito e itálico referem-se às mudanças derivadas da aplicação do novo PIB 2003.</t>
  </si>
  <si>
    <t>Valor Mínimo Resolução 322(3)</t>
  </si>
  <si>
    <t>Base de Cálculo para apuração da Diferença Resolução</t>
  </si>
  <si>
    <t>R$32.703,49 + 10,65%</t>
  </si>
  <si>
    <t>(**) O presente demonstrativo foi elaborado com o novo valor do PIB de 2003 divulgado pelo IBGE em 30/11/2004 e</t>
  </si>
  <si>
    <t>com valor e percentual de variação do PIB de 2004 informado na Nota Técnica 03/2005 SPO/SE/MS.</t>
  </si>
  <si>
    <t>na Nota Técnica 03/2005 SPO/SE/MS.</t>
  </si>
  <si>
    <t xml:space="preserve">(4) Valores de aplicação mínima revisados considerando o novo valor do PIB de 2003 e valor de 2005 informado </t>
  </si>
  <si>
    <t>Revisão feita em 15/02/2004 (FRF)</t>
  </si>
  <si>
    <t>(2) Calculado com base na metodologia do Ministério da Saúde: no valor de 1999 acrescido de 5% para 2000 e da variação do PIB para 2001; valor mínimo de 2002 corresponde ao valor empenhado em 2001 acrescido de 8,85% e o valor mínimo de 2004 está acrescido de R$ 595 milhões da diferença entre o valor empenhado e valor mínimo em 2003 (conforme Nota Técnica 03/2005 SPO/SE/MS)..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</si>
</sst>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>
        <color indexed="9"/>
      </right>
      <top>
        <color indexed="63"/>
      </top>
      <bottom style="thick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thick"/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thick"/>
      <bottom style="medium">
        <color indexed="9"/>
      </bottom>
    </border>
    <border>
      <left>
        <color indexed="63"/>
      </left>
      <right>
        <color indexed="63"/>
      </right>
      <top style="thick"/>
      <bottom style="medium">
        <color indexed="9"/>
      </bottom>
    </border>
    <border>
      <left>
        <color indexed="63"/>
      </left>
      <right style="medium">
        <color indexed="9"/>
      </right>
      <top style="thick"/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thick"/>
    </border>
    <border>
      <left>
        <color indexed="63"/>
      </left>
      <right>
        <color indexed="63"/>
      </right>
      <top style="medium">
        <color indexed="9"/>
      </top>
      <bottom style="thick"/>
    </border>
    <border>
      <left>
        <color indexed="63"/>
      </left>
      <right style="medium">
        <color indexed="9"/>
      </right>
      <top style="medium">
        <color indexed="9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>
        <color indexed="8"/>
      </right>
      <top style="thick"/>
      <bottom style="thick"/>
    </border>
    <border>
      <left style="medium">
        <color indexed="9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>
        <color indexed="9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10" fontId="0" fillId="0" borderId="4" xfId="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right"/>
    </xf>
    <xf numFmtId="10" fontId="0" fillId="0" borderId="2" xfId="0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43" fontId="0" fillId="0" borderId="4" xfId="18" applyFont="1" applyBorder="1" applyAlignment="1">
      <alignment/>
    </xf>
    <xf numFmtId="4" fontId="2" fillId="0" borderId="4" xfId="0" applyNumberFormat="1" applyFont="1" applyBorder="1" applyAlignment="1">
      <alignment horizontal="right"/>
    </xf>
    <xf numFmtId="10" fontId="2" fillId="0" borderId="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Font="1" applyBorder="1" applyAlignment="1">
      <alignment/>
    </xf>
    <xf numFmtId="10" fontId="2" fillId="0" borderId="2" xfId="0" applyNumberFormat="1" applyFont="1" applyBorder="1" applyAlignment="1">
      <alignment horizontal="right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9" sqref="A19:I19"/>
    </sheetView>
  </sheetViews>
  <sheetFormatPr defaultColWidth="9.140625" defaultRowHeight="12.75"/>
  <cols>
    <col min="2" max="2" width="12.7109375" style="0" customWidth="1"/>
    <col min="3" max="3" width="11.140625" style="0" customWidth="1"/>
    <col min="4" max="4" width="10.7109375" style="0" customWidth="1"/>
    <col min="5" max="5" width="12.00390625" style="0" customWidth="1"/>
    <col min="6" max="6" width="10.7109375" style="0" customWidth="1"/>
    <col min="7" max="7" width="14.00390625" style="0" customWidth="1"/>
    <col min="9" max="9" width="19.28125" style="0" bestFit="1" customWidth="1"/>
  </cols>
  <sheetData>
    <row r="1" spans="1:9" ht="13.5" thickBot="1">
      <c r="A1" s="40" t="s">
        <v>0</v>
      </c>
      <c r="B1" s="41"/>
      <c r="C1" s="41"/>
      <c r="D1" s="41"/>
      <c r="E1" s="41"/>
      <c r="F1" s="41"/>
      <c r="G1" s="41"/>
      <c r="H1" s="41"/>
      <c r="I1" s="42"/>
    </row>
    <row r="2" spans="1:9" ht="13.5" thickBot="1">
      <c r="A2" s="43" t="s">
        <v>1</v>
      </c>
      <c r="B2" s="44"/>
      <c r="C2" s="44"/>
      <c r="D2" s="44"/>
      <c r="E2" s="44"/>
      <c r="F2" s="44"/>
      <c r="G2" s="44"/>
      <c r="H2" s="44"/>
      <c r="I2" s="45"/>
    </row>
    <row r="3" spans="1:9" ht="39.75" thickBot="1" thickTop="1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46" t="s">
        <v>8</v>
      </c>
      <c r="H3" s="47"/>
      <c r="I3" s="2" t="s">
        <v>9</v>
      </c>
    </row>
    <row r="4" spans="1:9" ht="14.25" thickBot="1" thickTop="1">
      <c r="A4" s="3"/>
      <c r="B4" s="4" t="s">
        <v>10</v>
      </c>
      <c r="C4" s="4" t="s">
        <v>11</v>
      </c>
      <c r="D4" s="4" t="s">
        <v>12</v>
      </c>
      <c r="E4" s="4" t="s">
        <v>13</v>
      </c>
      <c r="F4" s="4"/>
      <c r="G4" s="4" t="s">
        <v>14</v>
      </c>
      <c r="H4" s="4" t="s">
        <v>15</v>
      </c>
      <c r="I4" s="5"/>
    </row>
    <row r="5" spans="1:9" ht="14.25" thickBot="1" thickTop="1">
      <c r="A5" s="48"/>
      <c r="B5" s="49"/>
      <c r="C5" s="49"/>
      <c r="D5" s="49"/>
      <c r="E5" s="49"/>
      <c r="F5" s="49"/>
      <c r="G5" s="49"/>
      <c r="H5" s="50"/>
      <c r="I5" s="6"/>
    </row>
    <row r="6" spans="1:9" ht="13.5" thickTop="1">
      <c r="A6" s="7">
        <v>1999</v>
      </c>
      <c r="B6" s="8">
        <v>18353</v>
      </c>
      <c r="C6" s="8">
        <v>18353</v>
      </c>
      <c r="D6" s="9"/>
      <c r="E6" s="9"/>
      <c r="F6" s="9"/>
      <c r="G6" s="8">
        <v>973846</v>
      </c>
      <c r="H6" s="9"/>
      <c r="I6" s="9"/>
    </row>
    <row r="7" spans="1:9" ht="13.5" thickBot="1">
      <c r="A7" s="10">
        <v>2000</v>
      </c>
      <c r="B7" s="11">
        <v>20351.5</v>
      </c>
      <c r="C7" s="11">
        <v>19270.7</v>
      </c>
      <c r="D7" s="11">
        <v>19270.7</v>
      </c>
      <c r="E7" s="5"/>
      <c r="F7" s="5"/>
      <c r="G7" s="11">
        <v>1101255</v>
      </c>
      <c r="H7" s="12">
        <v>0.1308</v>
      </c>
      <c r="I7" s="5" t="s">
        <v>16</v>
      </c>
    </row>
    <row r="8" spans="1:9" ht="14.25" thickBot="1" thickTop="1">
      <c r="A8" s="13"/>
      <c r="B8" s="34"/>
      <c r="C8" s="35"/>
      <c r="D8" s="35"/>
      <c r="E8" s="35"/>
      <c r="F8" s="35"/>
      <c r="G8" s="35"/>
      <c r="H8" s="36"/>
      <c r="I8" s="14"/>
    </row>
    <row r="9" spans="1:9" ht="13.5" thickBot="1">
      <c r="A9" s="15"/>
      <c r="B9" s="37"/>
      <c r="C9" s="38"/>
      <c r="D9" s="38"/>
      <c r="E9" s="38"/>
      <c r="F9" s="38"/>
      <c r="G9" s="38"/>
      <c r="H9" s="39"/>
      <c r="I9" s="6"/>
    </row>
    <row r="10" spans="1:9" ht="13.5" thickTop="1">
      <c r="A10" s="7">
        <v>2001</v>
      </c>
      <c r="B10" s="8">
        <v>22474</v>
      </c>
      <c r="C10" s="8">
        <v>23014.1</v>
      </c>
      <c r="D10" s="8">
        <v>23014.1</v>
      </c>
      <c r="E10" s="16">
        <v>-540.1</v>
      </c>
      <c r="F10" s="16">
        <v>-540.1</v>
      </c>
      <c r="G10" s="8">
        <v>1198736</v>
      </c>
      <c r="H10" s="17">
        <v>0.0885</v>
      </c>
      <c r="I10" s="9" t="s">
        <v>17</v>
      </c>
    </row>
    <row r="11" spans="1:9" ht="12.75">
      <c r="A11" s="7">
        <v>2002</v>
      </c>
      <c r="B11" s="8">
        <v>24736.8</v>
      </c>
      <c r="C11" s="8">
        <v>25051.3</v>
      </c>
      <c r="D11" s="8">
        <v>25051.3</v>
      </c>
      <c r="E11" s="16">
        <v>-314.5</v>
      </c>
      <c r="F11" s="16">
        <v>-854.6</v>
      </c>
      <c r="G11" s="8">
        <v>1346028</v>
      </c>
      <c r="H11" s="17">
        <v>0.1229</v>
      </c>
      <c r="I11" s="9" t="s">
        <v>18</v>
      </c>
    </row>
    <row r="12" spans="1:9" ht="13.5" thickBot="1">
      <c r="A12" s="10">
        <v>2003</v>
      </c>
      <c r="B12" s="11">
        <v>27181.2</v>
      </c>
      <c r="C12" s="11">
        <v>28129.4</v>
      </c>
      <c r="D12" s="11">
        <v>28129.4</v>
      </c>
      <c r="E12" s="18">
        <v>-948.2</v>
      </c>
      <c r="F12" s="11">
        <v>-1802.8</v>
      </c>
      <c r="G12" s="11">
        <v>1514924</v>
      </c>
      <c r="H12" s="12">
        <v>0.1255</v>
      </c>
      <c r="I12" s="5" t="s">
        <v>19</v>
      </c>
    </row>
    <row r="13" spans="1:9" ht="14.25" thickBot="1" thickTop="1">
      <c r="A13" s="13"/>
      <c r="B13" s="34"/>
      <c r="C13" s="35"/>
      <c r="D13" s="35"/>
      <c r="E13" s="35"/>
      <c r="F13" s="35"/>
      <c r="G13" s="35"/>
      <c r="H13" s="36"/>
      <c r="I13" s="14"/>
    </row>
    <row r="14" spans="1:9" ht="13.5" thickBot="1">
      <c r="A14" s="15"/>
      <c r="B14" s="37"/>
      <c r="C14" s="38"/>
      <c r="D14" s="38"/>
      <c r="E14" s="38"/>
      <c r="F14" s="38"/>
      <c r="G14" s="38"/>
      <c r="H14" s="39"/>
      <c r="I14" s="6"/>
    </row>
    <row r="15" spans="1:9" ht="13.5" thickTop="1">
      <c r="A15" s="7">
        <v>2004</v>
      </c>
      <c r="B15" s="8">
        <v>31856.7</v>
      </c>
      <c r="C15" s="8">
        <v>31659</v>
      </c>
      <c r="D15" s="8">
        <v>31659</v>
      </c>
      <c r="E15" s="16">
        <v>197.7</v>
      </c>
      <c r="F15" s="9"/>
      <c r="G15" s="8">
        <v>1675657</v>
      </c>
      <c r="H15" s="17">
        <v>0.1061</v>
      </c>
      <c r="I15" s="9" t="s">
        <v>20</v>
      </c>
    </row>
    <row r="16" spans="1:9" ht="13.5" thickBot="1">
      <c r="A16" s="10">
        <v>2005</v>
      </c>
      <c r="B16" s="11">
        <v>35238.1</v>
      </c>
      <c r="C16" s="11">
        <v>35018</v>
      </c>
      <c r="D16" s="11">
        <v>35236.7</v>
      </c>
      <c r="E16" s="18">
        <v>1.4</v>
      </c>
      <c r="F16" s="5"/>
      <c r="G16" s="5"/>
      <c r="H16" s="5"/>
      <c r="I16" s="5" t="s">
        <v>21</v>
      </c>
    </row>
    <row r="17" spans="1:9" ht="14.25" thickBot="1" thickTop="1">
      <c r="A17" s="13"/>
      <c r="B17" s="34"/>
      <c r="C17" s="35"/>
      <c r="D17" s="35"/>
      <c r="E17" s="35"/>
      <c r="F17" s="35"/>
      <c r="G17" s="35"/>
      <c r="H17" s="36"/>
      <c r="I17" s="14"/>
    </row>
    <row r="18" spans="1:9" ht="13.5" thickBot="1">
      <c r="A18" s="13"/>
      <c r="B18" s="31"/>
      <c r="C18" s="32"/>
      <c r="D18" s="32"/>
      <c r="E18" s="32"/>
      <c r="F18" s="32"/>
      <c r="G18" s="32"/>
      <c r="H18" s="33"/>
      <c r="I18" s="14"/>
    </row>
    <row r="19" spans="1:9" ht="13.5" thickBot="1">
      <c r="A19" s="31"/>
      <c r="B19" s="32"/>
      <c r="C19" s="32"/>
      <c r="D19" s="32"/>
      <c r="E19" s="32"/>
      <c r="F19" s="32"/>
      <c r="G19" s="32"/>
      <c r="H19" s="32"/>
      <c r="I19" s="33"/>
    </row>
    <row r="20" spans="1:9" ht="13.5" thickBot="1">
      <c r="A20" s="13" t="s">
        <v>22</v>
      </c>
      <c r="B20" s="31"/>
      <c r="C20" s="32"/>
      <c r="D20" s="32"/>
      <c r="E20" s="32"/>
      <c r="F20" s="32"/>
      <c r="G20" s="32"/>
      <c r="H20" s="32"/>
      <c r="I20" s="33"/>
    </row>
    <row r="21" spans="1:9" ht="13.5" thickBot="1">
      <c r="A21" s="31" t="s">
        <v>23</v>
      </c>
      <c r="B21" s="32"/>
      <c r="C21" s="32"/>
      <c r="D21" s="32"/>
      <c r="E21" s="32"/>
      <c r="F21" s="33"/>
      <c r="G21" s="31"/>
      <c r="H21" s="32"/>
      <c r="I21" s="33"/>
    </row>
    <row r="22" spans="1:9" ht="13.5" thickBot="1">
      <c r="A22" s="31" t="s">
        <v>24</v>
      </c>
      <c r="B22" s="32"/>
      <c r="C22" s="32"/>
      <c r="D22" s="32"/>
      <c r="E22" s="32"/>
      <c r="F22" s="32"/>
      <c r="G22" s="32"/>
      <c r="H22" s="33"/>
      <c r="I22" s="14"/>
    </row>
    <row r="23" spans="1:9" ht="13.5" thickBot="1">
      <c r="A23" s="31" t="s">
        <v>25</v>
      </c>
      <c r="B23" s="32"/>
      <c r="C23" s="32"/>
      <c r="D23" s="32"/>
      <c r="E23" s="32"/>
      <c r="F23" s="32"/>
      <c r="G23" s="32"/>
      <c r="H23" s="33"/>
      <c r="I23" s="14"/>
    </row>
    <row r="24" spans="1:9" ht="13.5" thickBot="1">
      <c r="A24" s="31" t="s">
        <v>26</v>
      </c>
      <c r="B24" s="32"/>
      <c r="C24" s="32"/>
      <c r="D24" s="32"/>
      <c r="E24" s="32"/>
      <c r="F24" s="32"/>
      <c r="G24" s="32"/>
      <c r="H24" s="32"/>
      <c r="I24" s="33"/>
    </row>
  </sheetData>
  <mergeCells count="17">
    <mergeCell ref="A1:I1"/>
    <mergeCell ref="A2:I2"/>
    <mergeCell ref="G3:H3"/>
    <mergeCell ref="A5:H5"/>
    <mergeCell ref="B8:H8"/>
    <mergeCell ref="B9:H9"/>
    <mergeCell ref="B13:H13"/>
    <mergeCell ref="B14:H14"/>
    <mergeCell ref="B17:H17"/>
    <mergeCell ref="B18:H18"/>
    <mergeCell ref="A19:I19"/>
    <mergeCell ref="B20:I20"/>
    <mergeCell ref="A24:I24"/>
    <mergeCell ref="A21:F21"/>
    <mergeCell ref="G21:I21"/>
    <mergeCell ref="A22:H22"/>
    <mergeCell ref="A23:H23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6">
      <selection activeCell="A18" sqref="A18:IV18"/>
    </sheetView>
  </sheetViews>
  <sheetFormatPr defaultColWidth="9.140625" defaultRowHeight="12.75"/>
  <cols>
    <col min="2" max="2" width="12.7109375" style="0" customWidth="1"/>
    <col min="3" max="3" width="11.140625" style="0" customWidth="1"/>
    <col min="4" max="4" width="10.7109375" style="0" customWidth="1"/>
    <col min="5" max="5" width="12.00390625" style="0" customWidth="1"/>
    <col min="6" max="6" width="10.7109375" style="0" customWidth="1"/>
    <col min="7" max="7" width="14.00390625" style="0" customWidth="1"/>
    <col min="9" max="9" width="20.00390625" style="0" customWidth="1"/>
  </cols>
  <sheetData>
    <row r="1" spans="1:9" ht="13.5" thickBot="1">
      <c r="A1" s="40" t="s">
        <v>27</v>
      </c>
      <c r="B1" s="41"/>
      <c r="C1" s="41"/>
      <c r="D1" s="41"/>
      <c r="E1" s="41"/>
      <c r="F1" s="41"/>
      <c r="G1" s="41"/>
      <c r="H1" s="41"/>
      <c r="I1" s="42"/>
    </row>
    <row r="2" spans="1:9" ht="13.5" thickBot="1">
      <c r="A2" s="43" t="s">
        <v>1</v>
      </c>
      <c r="B2" s="44"/>
      <c r="C2" s="44"/>
      <c r="D2" s="44"/>
      <c r="E2" s="44"/>
      <c r="F2" s="44"/>
      <c r="G2" s="44"/>
      <c r="H2" s="44"/>
      <c r="I2" s="45"/>
    </row>
    <row r="3" spans="1:9" ht="52.5" thickBot="1" thickTop="1">
      <c r="A3" s="1" t="s">
        <v>2</v>
      </c>
      <c r="B3" s="2" t="s">
        <v>3</v>
      </c>
      <c r="C3" s="2" t="s">
        <v>4</v>
      </c>
      <c r="D3" s="2" t="s">
        <v>34</v>
      </c>
      <c r="E3" s="2" t="s">
        <v>6</v>
      </c>
      <c r="F3" s="2" t="s">
        <v>7</v>
      </c>
      <c r="G3" s="46" t="s">
        <v>28</v>
      </c>
      <c r="H3" s="47"/>
      <c r="I3" s="2" t="s">
        <v>35</v>
      </c>
    </row>
    <row r="4" spans="1:9" ht="14.25" thickBot="1" thickTop="1">
      <c r="A4" s="3"/>
      <c r="B4" s="4" t="s">
        <v>10</v>
      </c>
      <c r="C4" s="4" t="s">
        <v>11</v>
      </c>
      <c r="D4" s="4" t="s">
        <v>12</v>
      </c>
      <c r="E4" s="4" t="s">
        <v>13</v>
      </c>
      <c r="F4" s="4"/>
      <c r="G4" s="4" t="s">
        <v>14</v>
      </c>
      <c r="H4" s="4" t="s">
        <v>32</v>
      </c>
      <c r="I4" s="5"/>
    </row>
    <row r="5" spans="1:9" ht="14.25" thickBot="1" thickTop="1">
      <c r="A5" s="48"/>
      <c r="B5" s="49"/>
      <c r="C5" s="49"/>
      <c r="D5" s="49"/>
      <c r="E5" s="49"/>
      <c r="F5" s="49"/>
      <c r="G5" s="49"/>
      <c r="H5" s="50"/>
      <c r="I5" s="6"/>
    </row>
    <row r="6" spans="1:9" ht="13.5" thickTop="1">
      <c r="A6" s="7">
        <v>1999</v>
      </c>
      <c r="B6" s="8">
        <v>18353</v>
      </c>
      <c r="C6" s="8">
        <v>18353</v>
      </c>
      <c r="D6" s="9"/>
      <c r="E6" s="9"/>
      <c r="F6" s="9"/>
      <c r="G6" s="8">
        <v>973846</v>
      </c>
      <c r="H6" s="9"/>
      <c r="I6" s="9"/>
    </row>
    <row r="7" spans="1:9" ht="13.5" thickBot="1">
      <c r="A7" s="10">
        <v>2000</v>
      </c>
      <c r="B7" s="11">
        <v>20351.5</v>
      </c>
      <c r="C7" s="11">
        <v>19270.7</v>
      </c>
      <c r="D7" s="11">
        <v>19270.7</v>
      </c>
      <c r="E7" s="5"/>
      <c r="F7" s="5"/>
      <c r="G7" s="11">
        <v>1101255</v>
      </c>
      <c r="H7" s="12">
        <f>G7/G6-1</f>
        <v>0.1308307473666268</v>
      </c>
      <c r="I7" s="5" t="s">
        <v>16</v>
      </c>
    </row>
    <row r="8" spans="1:9" ht="14.25" thickBot="1" thickTop="1">
      <c r="A8" s="13"/>
      <c r="B8" s="34"/>
      <c r="C8" s="35"/>
      <c r="D8" s="35"/>
      <c r="E8" s="35"/>
      <c r="F8" s="35"/>
      <c r="G8" s="35"/>
      <c r="H8" s="36"/>
      <c r="I8" s="14"/>
    </row>
    <row r="9" spans="1:9" ht="13.5" thickBot="1">
      <c r="A9" s="15"/>
      <c r="B9" s="37"/>
      <c r="C9" s="38"/>
      <c r="D9" s="38"/>
      <c r="E9" s="38"/>
      <c r="F9" s="38"/>
      <c r="G9" s="38"/>
      <c r="H9" s="39"/>
      <c r="I9" s="6"/>
    </row>
    <row r="10" spans="1:9" ht="13.5" thickTop="1">
      <c r="A10" s="7">
        <v>2001</v>
      </c>
      <c r="B10" s="8">
        <v>22474</v>
      </c>
      <c r="C10" s="8">
        <v>23014.1</v>
      </c>
      <c r="D10" s="8">
        <v>23014.1</v>
      </c>
      <c r="E10" s="8">
        <f>B10-D10</f>
        <v>-540.0999999999985</v>
      </c>
      <c r="F10" s="8">
        <f>E10</f>
        <v>-540.0999999999985</v>
      </c>
      <c r="G10" s="8">
        <v>1198736</v>
      </c>
      <c r="H10" s="17">
        <f>G10/G7-1</f>
        <v>0.08851809980431424</v>
      </c>
      <c r="I10" s="9" t="s">
        <v>17</v>
      </c>
    </row>
    <row r="11" spans="1:9" ht="12.75">
      <c r="A11" s="7">
        <v>2002</v>
      </c>
      <c r="B11" s="8">
        <v>24736.8</v>
      </c>
      <c r="C11" s="8">
        <v>24463</v>
      </c>
      <c r="D11" s="8">
        <v>25051.3</v>
      </c>
      <c r="E11" s="8">
        <f>B11-D11</f>
        <v>-314.5</v>
      </c>
      <c r="F11" s="8">
        <f>E11+F10</f>
        <v>-854.5999999999985</v>
      </c>
      <c r="G11" s="8">
        <v>1346028</v>
      </c>
      <c r="H11" s="17">
        <f>G11/G10-1</f>
        <v>0.12287275930646957</v>
      </c>
      <c r="I11" s="9" t="s">
        <v>18</v>
      </c>
    </row>
    <row r="12" spans="1:9" ht="13.5" thickBot="1">
      <c r="A12" s="10">
        <v>2003</v>
      </c>
      <c r="B12" s="11">
        <v>27181.2</v>
      </c>
      <c r="C12" s="11">
        <f>B11*(1+H11)</f>
        <v>27776.278872412277</v>
      </c>
      <c r="D12" s="11">
        <v>28129.4</v>
      </c>
      <c r="E12" s="11">
        <f>B12-D12</f>
        <v>-948.2000000000007</v>
      </c>
      <c r="F12" s="11">
        <f>E12+F11</f>
        <v>-1802.7999999999993</v>
      </c>
      <c r="G12" s="22">
        <v>1556182</v>
      </c>
      <c r="H12" s="23">
        <f>G12/G11-1</f>
        <v>0.15612899583069595</v>
      </c>
      <c r="I12" s="5" t="s">
        <v>19</v>
      </c>
    </row>
    <row r="13" spans="1:9" ht="14.25" thickBot="1" thickTop="1">
      <c r="A13" s="13"/>
      <c r="B13" s="34"/>
      <c r="C13" s="35"/>
      <c r="D13" s="35"/>
      <c r="E13" s="35"/>
      <c r="F13" s="35"/>
      <c r="G13" s="35"/>
      <c r="H13" s="36"/>
      <c r="I13" s="14"/>
    </row>
    <row r="14" spans="1:9" ht="13.5" thickBot="1">
      <c r="A14" s="15"/>
      <c r="B14" s="37"/>
      <c r="C14" s="38"/>
      <c r="D14" s="38"/>
      <c r="E14" s="38"/>
      <c r="F14" s="38"/>
      <c r="G14" s="38"/>
      <c r="H14" s="39"/>
      <c r="I14" s="6"/>
    </row>
    <row r="15" spans="1:9" ht="13.5" thickTop="1">
      <c r="A15" s="7" t="s">
        <v>30</v>
      </c>
      <c r="B15" s="8">
        <v>32703.49</v>
      </c>
      <c r="C15" s="24">
        <f>C12*(1+H12)+C12-B12</f>
        <v>32708.040273087656</v>
      </c>
      <c r="D15" s="24">
        <f>D$12*1.1561</f>
        <v>32520.39934</v>
      </c>
      <c r="E15" s="24">
        <f>B15-D15</f>
        <v>183.09066000000166</v>
      </c>
      <c r="F15" s="26">
        <f>E15+F12</f>
        <v>-1619.7093399999976</v>
      </c>
      <c r="G15" s="24">
        <v>1721928</v>
      </c>
      <c r="H15" s="30">
        <v>0.1065</v>
      </c>
      <c r="I15" s="25" t="s">
        <v>29</v>
      </c>
    </row>
    <row r="16" spans="1:9" ht="13.5" thickBot="1">
      <c r="A16" s="10" t="s">
        <v>31</v>
      </c>
      <c r="B16" s="22">
        <v>36500</v>
      </c>
      <c r="C16" s="22">
        <f>C15*1.1065</f>
        <v>36191.44656217149</v>
      </c>
      <c r="D16" s="22">
        <v>36186.41</v>
      </c>
      <c r="E16" s="22">
        <f>B16-D16</f>
        <v>313.5899999999965</v>
      </c>
      <c r="F16" s="27">
        <f>E16+F15</f>
        <v>-1306.119340000001</v>
      </c>
      <c r="G16" s="21"/>
      <c r="H16" s="5"/>
      <c r="I16" s="28" t="s">
        <v>36</v>
      </c>
    </row>
    <row r="17" spans="1:9" ht="14.25" thickBot="1" thickTop="1">
      <c r="A17" s="13"/>
      <c r="B17" s="34"/>
      <c r="C17" s="35"/>
      <c r="D17" s="35"/>
      <c r="E17" s="35"/>
      <c r="F17" s="35"/>
      <c r="G17" s="35"/>
      <c r="H17" s="36"/>
      <c r="I17" s="14"/>
    </row>
    <row r="18" spans="1:9" ht="13.5" thickBot="1">
      <c r="A18" s="13" t="s">
        <v>22</v>
      </c>
      <c r="B18" s="31"/>
      <c r="C18" s="32"/>
      <c r="D18" s="32"/>
      <c r="E18" s="32"/>
      <c r="F18" s="32"/>
      <c r="G18" s="32"/>
      <c r="H18" s="32"/>
      <c r="I18" s="33"/>
    </row>
    <row r="19" spans="1:9" ht="13.5" thickBot="1">
      <c r="A19" s="31" t="s">
        <v>23</v>
      </c>
      <c r="B19" s="32"/>
      <c r="C19" s="32"/>
      <c r="D19" s="32"/>
      <c r="E19" s="32"/>
      <c r="F19" s="33"/>
      <c r="G19" s="31"/>
      <c r="H19" s="32"/>
      <c r="I19" s="33"/>
    </row>
    <row r="20" spans="1:9" ht="13.5" thickBot="1">
      <c r="A20" s="19" t="s">
        <v>37</v>
      </c>
      <c r="B20" s="20"/>
      <c r="C20" s="20"/>
      <c r="D20" s="20"/>
      <c r="E20" s="20"/>
      <c r="F20" s="20"/>
      <c r="G20" s="20"/>
      <c r="H20" s="20"/>
      <c r="I20" s="14"/>
    </row>
    <row r="21" spans="1:9" ht="13.5" thickBot="1">
      <c r="A21" s="19" t="s">
        <v>38</v>
      </c>
      <c r="B21" s="20"/>
      <c r="C21" s="20"/>
      <c r="D21" s="20"/>
      <c r="E21" s="20"/>
      <c r="F21" s="20"/>
      <c r="G21" s="20"/>
      <c r="H21" s="20"/>
      <c r="I21" s="14"/>
    </row>
    <row r="22" spans="1:9" ht="13.5" thickBot="1">
      <c r="A22" s="31" t="s">
        <v>24</v>
      </c>
      <c r="B22" s="32"/>
      <c r="C22" s="32"/>
      <c r="D22" s="32"/>
      <c r="E22" s="32"/>
      <c r="F22" s="32"/>
      <c r="G22" s="32"/>
      <c r="H22" s="33"/>
      <c r="I22" s="14"/>
    </row>
    <row r="23" spans="1:9" ht="54" customHeight="1" thickBot="1">
      <c r="A23" s="51" t="s">
        <v>42</v>
      </c>
      <c r="B23" s="52"/>
      <c r="C23" s="52"/>
      <c r="D23" s="52"/>
      <c r="E23" s="52"/>
      <c r="F23" s="52"/>
      <c r="G23" s="52"/>
      <c r="H23" s="53"/>
      <c r="I23" s="14"/>
    </row>
    <row r="24" spans="1:9" ht="13.5" thickBot="1">
      <c r="A24" s="31" t="s">
        <v>26</v>
      </c>
      <c r="B24" s="32"/>
      <c r="C24" s="32"/>
      <c r="D24" s="32"/>
      <c r="E24" s="32"/>
      <c r="F24" s="32"/>
      <c r="G24" s="32"/>
      <c r="H24" s="32"/>
      <c r="I24" s="33"/>
    </row>
    <row r="25" spans="1:9" ht="12.75">
      <c r="A25" s="29" t="s">
        <v>40</v>
      </c>
      <c r="B25" s="29"/>
      <c r="C25" s="29"/>
      <c r="D25" s="29"/>
      <c r="E25" s="29"/>
      <c r="F25" s="29"/>
      <c r="G25" s="29"/>
      <c r="H25" s="29"/>
      <c r="I25" s="29"/>
    </row>
    <row r="26" spans="1:9" ht="12.75">
      <c r="A26" s="29" t="s">
        <v>39</v>
      </c>
      <c r="B26" s="29"/>
      <c r="C26" s="29"/>
      <c r="D26" s="29"/>
      <c r="E26" s="29"/>
      <c r="F26" s="29"/>
      <c r="G26" s="29"/>
      <c r="H26" s="29"/>
      <c r="I26" s="29"/>
    </row>
    <row r="27" ht="12.75">
      <c r="A27" t="s">
        <v>33</v>
      </c>
    </row>
    <row r="28" ht="12.75">
      <c r="A28" t="s">
        <v>41</v>
      </c>
    </row>
  </sheetData>
  <mergeCells count="15">
    <mergeCell ref="B17:H17"/>
    <mergeCell ref="B18:I18"/>
    <mergeCell ref="A24:I24"/>
    <mergeCell ref="A19:F19"/>
    <mergeCell ref="G19:I19"/>
    <mergeCell ref="A22:H22"/>
    <mergeCell ref="A23:H23"/>
    <mergeCell ref="B8:H8"/>
    <mergeCell ref="B9:H9"/>
    <mergeCell ref="B13:H13"/>
    <mergeCell ref="B14:H14"/>
    <mergeCell ref="A1:I1"/>
    <mergeCell ref="A2:I2"/>
    <mergeCell ref="G3:H3"/>
    <mergeCell ref="A5:H5"/>
  </mergeCells>
  <printOptions/>
  <pageMargins left="0.75" right="0.75" top="1" bottom="1" header="0.492125985" footer="0.49212598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Chico e Lu</dc:creator>
  <cp:keywords/>
  <dc:description/>
  <cp:lastModifiedBy>gerson.domont</cp:lastModifiedBy>
  <cp:lastPrinted>2005-02-15T14:33:29Z</cp:lastPrinted>
  <dcterms:created xsi:type="dcterms:W3CDTF">2004-11-30T17:17:03Z</dcterms:created>
  <dcterms:modified xsi:type="dcterms:W3CDTF">2005-02-24T17:56:17Z</dcterms:modified>
  <cp:category/>
  <cp:version/>
  <cp:contentType/>
  <cp:contentStatus/>
</cp:coreProperties>
</file>